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a_cristianini\Desktop\"/>
    </mc:Choice>
  </mc:AlternateContent>
  <xr:revisionPtr revIDLastSave="0" documentId="8_{40566BFC-BAC9-40B9-9605-6D4D8289EAB1}" xr6:coauthVersionLast="47" xr6:coauthVersionMax="47" xr10:uidLastSave="{00000000-0000-0000-0000-000000000000}"/>
  <bookViews>
    <workbookView xWindow="19092" yWindow="-108" windowWidth="23256" windowHeight="12576" xr2:uid="{8AEFB586-5B2E-40BC-A55F-C6C03E8310EE}"/>
  </bookViews>
  <sheets>
    <sheet name="OBRAS_EM_ANDAMENTO" sheetId="1" r:id="rId1"/>
  </sheets>
  <definedNames>
    <definedName name="_xlnm.Print_Area" localSheetId="0">OBRAS_EM_ANDAMENTO!$A$1:$U$43</definedName>
  </definedNames>
  <calcPr calcId="181029" fullCalcOnLoad="1" iterateDelta="1E-4"/>
</workbook>
</file>

<file path=xl/calcChain.xml><?xml version="1.0" encoding="utf-8"?>
<calcChain xmlns="http://schemas.openxmlformats.org/spreadsheetml/2006/main">
  <c r="J35" i="1" l="1"/>
  <c r="J34" i="1"/>
  <c r="J33" i="1"/>
  <c r="J31" i="1"/>
  <c r="J30" i="1"/>
  <c r="J29" i="1"/>
  <c r="H29" i="1"/>
  <c r="J28" i="1"/>
  <c r="H28" i="1"/>
  <c r="H27" i="1"/>
  <c r="H26" i="1"/>
  <c r="J26" i="1" s="1"/>
  <c r="H25" i="1"/>
  <c r="J25" i="1" s="1"/>
  <c r="H23" i="1"/>
  <c r="J23" i="1" s="1"/>
  <c r="J22" i="1"/>
  <c r="H21" i="1"/>
  <c r="J21" i="1" s="1"/>
  <c r="L15" i="1"/>
  <c r="J14" i="1"/>
  <c r="J11" i="1"/>
  <c r="J10" i="1"/>
  <c r="H9" i="1"/>
  <c r="H8" i="1"/>
  <c r="J7" i="1"/>
  <c r="J6" i="1"/>
  <c r="J4" i="1"/>
</calcChain>
</file>

<file path=xl/sharedStrings.xml><?xml version="1.0" encoding="utf-8"?>
<sst xmlns="http://schemas.openxmlformats.org/spreadsheetml/2006/main" count="204" uniqueCount="115">
  <si>
    <t>OBRAS EM ANDAMENTO</t>
  </si>
  <si>
    <t>OBJETO</t>
  </si>
  <si>
    <t>LICITAÇÃO</t>
  </si>
  <si>
    <t>FORNECEDOR</t>
  </si>
  <si>
    <t>ORDEM INÍCIO DO SERVIÇO</t>
  </si>
  <si>
    <t>TOTAL LICITADO</t>
  </si>
  <si>
    <t>TOTAL OFERTADO</t>
  </si>
  <si>
    <t>ADITIVO</t>
  </si>
  <si>
    <t>VALOR MEDIDO</t>
  </si>
  <si>
    <t>QTDADE MEDIÇÕES</t>
  </si>
  <si>
    <t>PERCENTUAL CONCLUÍDA</t>
  </si>
  <si>
    <t>STATUS</t>
  </si>
  <si>
    <t>PREVISÃO DE CONCLUSÃO</t>
  </si>
  <si>
    <t>CONTRATAÇÃO DE EMPRESA PARA FORNECIMENTO DE MATERIAL, MÃO DE OBRA E EQUIPAMENTOS NECESSÁRIOS PARA CONSTRUÇÃO DE MONUMENTOS NAS VIAS DE ACESSO (ENTRADA) NO MUNICÍPIO DE JAHU/SP</t>
  </si>
  <si>
    <t>TP_007-REP/2022</t>
  </si>
  <si>
    <t>PREVEN OBRAS E SOLUÇÕES EM ENGENHARIA</t>
  </si>
  <si>
    <t>6ª</t>
  </si>
  <si>
    <t>CONCLUÍDA, AGUARDANDO TERMO DE RECEBIMENTO PROVISÓRIO</t>
  </si>
  <si>
    <t>CONTRATAÇÃO DE EMPRESA PARA FORNECIMENTO DE MATERIAL E MÃO DE OBRA PARA RECAPE, ASFALTO E CALÇAMENTO DO ACESSO AO CEMITÉRIO DA POTUNDUVA - DISTRITO DE POTUNDUVA - JAHU/SP</t>
  </si>
  <si>
    <t>TP_003/2021</t>
  </si>
  <si>
    <t>FORTPAV PAVIMENTACAO E SERVICOS LTDA</t>
  </si>
  <si>
    <t>-</t>
  </si>
  <si>
    <t>2ª</t>
  </si>
  <si>
    <t>EM ANDAMENTO</t>
  </si>
  <si>
    <t>CONTRATAÇÃO DE EMPRESA ESPECIALIZADA PARA O FORNECIMENTO DE MATERIAIS, MÃO DE OBRA, EQUIPAMENTOS E ACESSÓRIOS PARA A REFORMA E ADEQUAÇÃO DO MUSEU E BIBLIOTECA MUNICIPAL, NOS TERMOS DO CONVÊNIO Nº 325/2018, FIRMADO ENTRE A SECRETARIA DE TURISMO DO ESTADO DE SÃO PAULO E O MUNICÍPIO DE JAHU</t>
  </si>
  <si>
    <t>TP_033/2023</t>
  </si>
  <si>
    <t>ACASI CONSTRUTORA LTDA</t>
  </si>
  <si>
    <t>4ª</t>
  </si>
  <si>
    <t> CONTRATAÇÃO DE EMPRESA ESPECIALIZADA PARA FORNECIMENTO DE MATERIAIS, EQUIPAMENTOS, MÃO DE OBRA E ACESSÓRIOS PARA A REFORMA E ADEQUAÇÃO DO CENTRO DE ATENÇÃO PSICOSSOCIAL AD “DR. MILTON FALCÃO, NA AVENIDA ZEZINHO MAGALHÃES, Nº 1660, JAHU/SP.</t>
  </si>
  <si>
    <t>TP_041/2023</t>
  </si>
  <si>
    <t>FIPE ENGENHARIA LTDA.</t>
  </si>
  <si>
    <t>RECEBIDA PROVISÓRIAMENTE</t>
  </si>
  <si>
    <t>CONTRATAÇÃO DE EMPRESA ESPECIALIZADA PARA FORNECIMENTO DE MATERIAL E MÃO DE OBRA PARA CONSTRUÇÃO DE PISTA DE SKATE E QUADRA DE STREET BALL NA RUA ZILAH DE SOUZA GOMES, JARDIM ORLANDO CHESINE OMETTO – JAHU/SP</t>
  </si>
  <si>
    <t>TP_0032/2023</t>
  </si>
  <si>
    <t>3ª</t>
  </si>
  <si>
    <t>CONTRATAÇÃO DE EMPRESA ESPECIALIZADA PARA FORNECIMENTO DE MATERIAIS, EQUIPAMENTOS, MÃO DE OBRA E ACESSÓRIOS PARA A REFORMA E ADEQUAÇÃO DE BAIAS PARA CÃES E GATIL NO CANIL MUNICIPAL, NA RODOVIA COMANDANTE JOÃO RIBEIRO DE BARROS, KM 180, EM JAHU/SP</t>
  </si>
  <si>
    <t>CE_024/2024</t>
  </si>
  <si>
    <t>J&amp;ALVES GESTÃO E OBRAS LTDA</t>
  </si>
  <si>
    <t>CONTRATAÇÃO DE EMPRESA ESPECIALIZADA PARA FORNECIMENTO DE MATERIAIS, EQUIPAMENTOS, MÃO DE OBRA E ACESSÓRIOS PARA REVITALIZAÇÃO DO PLAYGROUND DO COMPLEXO ESPORTIVO NO JARDIM NOVA JAHU.</t>
  </si>
  <si>
    <t>CP_016-REP-01/2024</t>
  </si>
  <si>
    <t>CONSTRUTORA HOLANDA LTDA EPP.</t>
  </si>
  <si>
    <t>1ª</t>
  </si>
  <si>
    <t>CONTRATAÇÃO DE EMPRESA ESPECIALIZADA PARA ELABORAÇÃO DE PROJETOS DE INCÊNDIO DOS IMÓVEIS DO MUNICÍPIO DE JAHU, UTILIZADOS COMO UNIDADES DE SAÚDE DA REDE MUNICIPAL PELA SECRETARIA DE SAÚDE</t>
  </si>
  <si>
    <t>TP_ 003/2023</t>
  </si>
  <si>
    <t>MINERVA ENGENHARIA LTDA</t>
  </si>
  <si>
    <t>MEDIÇÃO ÚNICA</t>
  </si>
  <si>
    <t>CONTRATAÇÃO DE EMPRESA ESPECIALIZADA PARA FORNECIMENTO DE MATERIAL, MÃO DE OBRA, EQUIPAMENTOS E ACESSÓRIOS NECESSÁRIOS PARA CONSTRUÇÃO DE CRECHE NO RESIDENCIAL CIDADE ALTA, EM JAHU/SP</t>
  </si>
  <si>
    <t>CONCORRÊNCIA PÚBLICA_007/2023</t>
  </si>
  <si>
    <t>PANÍCO MATERIAIS E CONSTRUÇÃO EIRELI ME</t>
  </si>
  <si>
    <t>8ª</t>
  </si>
  <si>
    <t>CONTRATAÇÃO DE EMPRESA PARA FORNECIMENTO DE MATERIAL, MÃO DE OBRA E EQUIPAMENTOS NECESSÁRIOS À EXECUÇÃO DE REFORMA DO CLUBE REAL NO DISTRITO DE POTUNDUVA, JAHU/SP.</t>
  </si>
  <si>
    <t>CONCORRÊNCIA PÚBLICA_ 005/2023</t>
  </si>
  <si>
    <t>TECNOFOR ENGENHARIA LTDA</t>
  </si>
  <si>
    <t>7ª</t>
  </si>
  <si>
    <t>CONTRATAÇÃO DE EMPRESA ESPECIALIZADA PARA FORNECIMENTO DE MATERIAIS, EQUIPAMENTOS, MÃO DE OBRA E ACESSÓRIOS PARA A CONSTRUÇÃO DO ESPAÇO DE SAÚDE, EM JAHU/SP</t>
  </si>
  <si>
    <t>CE_002/2024</t>
  </si>
  <si>
    <t>KACEL KARAM CURI ENGENHARIA LTDA</t>
  </si>
  <si>
    <t>CONTRATAÇÃO DE EMPRESA ESPECIALIZADA PARA ELABORAÇÃO DE PROJETO DE PREVENÇÃO E COMBATE A INCENDIOS COM A RESPECTIVA APROVAÇÃO JUNTO AO CORPO DE BOMBEIROS DO ESTADO DE SÃO PAULO PARA OS IMOVEIS DA SECRETARIA DE ESPORTES DA PREFEITURA DO MUNICIPIO DE JAU-SP</t>
  </si>
  <si>
    <t>CE_005/2024</t>
  </si>
  <si>
    <t>A&amp;F ARQUITETURA E PROJETOS LTDA ME</t>
  </si>
  <si>
    <t>CONTRATAÇÃO DE EMPRESA ESPECIALIZADA PARA ELABORAÇÃO DE PROJETO DE PREVENÇÃO E COMBATE A INCENDIOS COM A RESPECTIVA APROVAÇÃO JUNTO AO CORPO DE BOMBEIROS DO ESTADO DE SÃO PAULO PARA OS IMOVEIS DA PREFEITURA DO MUNICIPIO DE JAU-SP</t>
  </si>
  <si>
    <t>CE_004/2024</t>
  </si>
  <si>
    <t>IMPACTO ENGENHARIA E ARQUITETURA LTDA</t>
  </si>
  <si>
    <t>CONTRATAÇÃO DE EMPRESA ESPECIALIZADA PARA FORNECIMENTO DE MATERIAIS, EQUIPAMENTOS, MÃO DE OBRA E ACESSÓRIOS PARA A RECUPERAÇÃO E CONSERVAÇÃO DE VIAS NO JARDIM JOÃO BALLAN 1 E ALAMEDA LOURENÇO AVELINO, EM JAHU/SP</t>
  </si>
  <si>
    <t>CP_014/2024</t>
  </si>
  <si>
    <t>CONSTRUTORA AXOR LTDA</t>
  </si>
  <si>
    <t>CONTRATAÇÃO DE EMPRESA ESPECIALIZADA PARA FORNECIMENTO DE MATERIAIS, EQUIPAMENTOS, MÃO DE OBRA E ACESSÓRIOS PARA RECAPEAMENTO E FRESAGEM DA RUA EMILIO EUGENIO AULER E DA RUA GUMERCINDO DA SILVA FLORET, EM JAHU/SP</t>
  </si>
  <si>
    <t>CE_25/2025</t>
  </si>
  <si>
    <t>PAVINI ENGENHARIA LTDA</t>
  </si>
  <si>
    <t>AGUARDANDO EMISSÃO DE IOS</t>
  </si>
  <si>
    <t>CONTRATAÇÃO DE EMPRESA ESPECIALIZADA PARA FORNECIMENTO DE MATERIAIS, EQUIPAMENTOS, MÃO DE OBRA E ACESSÓRIOS PARA O RECAPEAMENTO E FRESAGEM DE VIAS URBANAS NO JD. NOVA JAHU</t>
  </si>
  <si>
    <t>CE_023/2024</t>
  </si>
  <si>
    <t>AGUARDANDO INÍCIO</t>
  </si>
  <si>
    <t>CONTRATAÇÃO DE EMPRESA PARA FORNECIMENTO DE MATERIAL E MÃO DE OBRA PARA EXECUÇÃO DAS OBRAS DE REFORMA DO COMPLEXO DA PISCINA MUNICIPAL RICARDO BAGAIOLO, LOCALIZADA NA PRAÇA DO CENTENÁRIO, JAHU/SP</t>
  </si>
  <si>
    <t>CP_006/2023</t>
  </si>
  <si>
    <t>MAGISTRAL CONSTRUTORA E INCORPORADORA LTDA</t>
  </si>
  <si>
    <t>12ª</t>
  </si>
  <si>
    <t>CONTRATAÇÃO DE EMPRESA PARA FORNECIMENTO DE MATERIAL, MÃO DE OBRA E EQUIPAMENTOS NECESSÁRIOS PARA A REFORMA DO CLUBE REAL SOCIEDADE DE POTUNDUVA – DISTRITO DE POTUNDUVA, NO MUNICÍPIO DE JAHU</t>
  </si>
  <si>
    <t>TP_010/2022</t>
  </si>
  <si>
    <t>KTS SERVIÇOS DE ENGENHARIA E DESIGN LTDA</t>
  </si>
  <si>
    <t>CONTRATAÇÃO DE EMPRESA PARA FORNECIMENTO DE MATERIAL E MÃO DE OBRA PARA A CONSTRUÇÃO DE CANCHA DE BOCHA LOCALIZADA NA RUA SÃO JOSÉ – DISTRITO DE POTUNDUVA, EM JAHU/SP</t>
  </si>
  <si>
    <t>CE_021/2024</t>
  </si>
  <si>
    <t>AGUARDANDO RETORNO DA LICITAÇÃO</t>
  </si>
  <si>
    <t>CONTRATAÇÃO DE EMPRESA ESPECIALIZADA PARA FORNECIMENTO DE MATERIAL, MÃO DE OBRA, EQUIPAMENTOS E ACESSÓRIOS PARA CONSTRUÇÃO DE ECOPONTOS NO MUNICÍPIO DE JAHU/SP</t>
  </si>
  <si>
    <t>TP_031/2023</t>
  </si>
  <si>
    <t>CONTRATAÇÃO DE EMPRESA ESPECIALIZADA PARA FORNECIMENTO DE MATERIAL, MÃO DE OBRA E EQUIPAMENTOS PARA A CONSTRUÇÃO DE PARQUE INFANTIL NO JARDIM PEDRO OMETTO EM JAHU/SP</t>
  </si>
  <si>
    <t>CE_0012/24</t>
  </si>
  <si>
    <t>SQUADRO ADMINISTRAÇÃO CONSTRUÇÃO E SERVIÇOS</t>
  </si>
  <si>
    <t>CONTRATAÇÃO DE EMPRESA ESPECIALIZADA PARA FORNECIMENTO DE MATERIAIS, EQUIPAMENTOS, MÃO DE OBRA E ACESSÓRIOS PARA A CONSTRUÇÃO DE SANITÁRIO COLETIVO NO LAGO DO SILVÉRIO EM JAÚ/SP.</t>
  </si>
  <si>
    <t>CE_026/2024</t>
  </si>
  <si>
    <t>CONTRATAÇÃO DE EMPRESA PARA FORNECIMENTO DE MATERIAL, MÃO DE OBRA E EQUIPAMENTOS NECESSÁRIOS PARA MODERNIZAÇÃO DA INFRAESTRUTURA URBANA NO MUNICÍPIO DE JAHU/SP</t>
  </si>
  <si>
    <t>CP_003/2023</t>
  </si>
  <si>
    <t>MAZZA &amp; FREGOLENTE &amp; CIA ELETRICIDADE E CONS</t>
  </si>
  <si>
    <t>CONTRATAÇÃO DE EMPRESA ESPECIALIZADA PARA FORNECIMENTO DE MATERIAIS, EQUIPAMENTOS, MÃO DE OBRA E ACESSÓRIOS PARA EXECUÇÃO DO PROJETO DE ILUMINAÇÃO DO CAMPO DE FUTEBOL DO DISTRITO DE POTUNDUVA</t>
  </si>
  <si>
    <t>CE_008/2024</t>
  </si>
  <si>
    <t>SINERGIA ADMINISTRACAO E SERVICOS LTDA</t>
  </si>
  <si>
    <r>
      <rPr>
        <b/>
        <sz val="11"/>
        <color rgb="FF000000"/>
        <rFont val="Arial2"/>
      </rPr>
      <t>CONTRATAÇÃO</t>
    </r>
    <r>
      <rPr>
        <sz val="11"/>
        <color rgb="FF000000"/>
        <rFont val="Arial2"/>
      </rPr>
      <t xml:space="preserve"> DE EMPRESA ESPECIALIZADA PARA </t>
    </r>
    <r>
      <rPr>
        <sz val="11"/>
        <color rgb="FF000000"/>
        <rFont val="Arial2"/>
      </rPr>
      <t xml:space="preserve">FORNECIMENTO DE MATERIAIS, EQUIPAMENTOS, MÃO DE </t>
    </r>
    <r>
      <rPr>
        <sz val="11"/>
        <color rgb="FF000000"/>
        <rFont val="Arial2"/>
      </rPr>
      <t xml:space="preserve">OBRA E ACESSÓRIOS PARA IMPLANTAÇÃO DE </t>
    </r>
    <r>
      <rPr>
        <b/>
        <sz val="11"/>
        <color rgb="FF000000"/>
        <rFont val="Arial2"/>
      </rPr>
      <t xml:space="preserve">CALÇADA </t>
    </r>
    <r>
      <rPr>
        <b/>
        <sz val="11"/>
        <color rgb="FF000000"/>
        <rFont val="Arial2"/>
      </rPr>
      <t>NA AVENIDA JULINHO DE CARVALHO</t>
    </r>
    <r>
      <rPr>
        <sz val="11"/>
        <color rgb="FF000000"/>
        <rFont val="Arial2"/>
      </rPr>
      <t xml:space="preserve"> EM JAHU/SP.</t>
    </r>
  </si>
  <si>
    <t>CE_007/2024</t>
  </si>
  <si>
    <t>CONTRATAÇÃO DE EMPRESA ESPECIALIZADA EM REFORMA E MANUTENÇÃO PREDIAL PARA REALIZAR A COBERTURA DE UM CORREDOR COM TELHAS DE FIBROCIMENTO E PARA REMOÇÃO E ASSENTAMENTO DE PISOS CERÂMICOS NA EMEF COMENDADOR JOSÉ MARIA DE ALMEIDA PRADO</t>
  </si>
  <si>
    <t>CE_0018/24</t>
  </si>
  <si>
    <t>CONTRATAÇÃO DE EMPRESA ESPECIALIZADA PARA FORNECIMENTO DE MATERIAIS, EQUIPAMENTOS, MÃO DE OBRA E ACESSÓRIOS PARA CONSTRUÇÃO DA COBERTURA DO PÁTIO DE ENTRADA DAS ESCOLAS EMEF PROF. MARIA DE MAGALHÃES E CMEI JARDIM PEDRO OMETTO EM JAHU/SP</t>
  </si>
  <si>
    <t>CE_011/2024</t>
  </si>
  <si>
    <t>AGUARDANDO ORDEM DE INÍCIO DE SERVIÇO</t>
  </si>
  <si>
    <t>CONTRATAÇÃO DE EMPRESA ESPECIALIZADA PARA FORNECIMENTO DE MATERIAIS, EQUIPAMENTOS, MÃO DE OBRA E ACESSÓRIOS PARA FABRICAÇÃO E INSTALAÇÃO DE ABRIGOS DOS PONTOS DE PARADA DO SISTEMA DE TRANSPORTE COLETIVO DO MUNICÍPIO DE JAHU/SP</t>
  </si>
  <si>
    <t>CP_010/2024</t>
  </si>
  <si>
    <t>GRAND EMPREENDIMENTOS</t>
  </si>
  <si>
    <t>02/01/2025</t>
  </si>
  <si>
    <t>02/01/2026</t>
  </si>
  <si>
    <t>CONTRATAÇÃO DE EMPRESA ESPECIALIZADA PARA FORNECIMENTO DE MATERIAIS, EQUIPAMENTOS, MÃO DE OBRA E ACESSÓRIOS PARA A REFORMA DA COBERTURA DO SAMU EM JAHU/SP</t>
  </si>
  <si>
    <t>CE_017/2024</t>
  </si>
  <si>
    <t>F J EUZEBIO CONSTRUCAO</t>
  </si>
  <si>
    <t>CONTRATAÇÃO DE EMPRESA PARA FORNECIMENTO DE MATERIAL, MÃO DE OBRA E EQUIPAMENTOS NECESSÁRIOS PARA RECAPEAMENTO DAS VIAS DO MUNICÍPIO DE MUNICÍPIO DE JAHU/SP</t>
  </si>
  <si>
    <t>CONCORRÊNCIA PÚBLICA_001/2023</t>
  </si>
  <si>
    <t>PAVFRAN USINAGEM E PAVIMENTACAO LTDA/ THALES A.C. SILVA LTDA</t>
  </si>
  <si>
    <t>ADITAMENTO DE PRAZO EM ANÁLISE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</si>
</sst>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6]General"/>
    <numFmt numFmtId="165" formatCode="[$R$-416]&quot; &quot;#,##0.00;[Red]&quot;-&quot;[$R$-416]&quot; &quot;#,##0.00"/>
    <numFmt numFmtId="166" formatCode="[$-416]d/m/yy"/>
    <numFmt numFmtId="167" formatCode="&quot; R$ &quot;#,##0.00&quot; &quot;;&quot;-R$ &quot;#,##0.00&quot; &quot;;&quot; R$ -&quot;#&quot; &quot;;@&quot; &quot;"/>
    <numFmt numFmtId="168" formatCode="[$-416]0.00%"/>
    <numFmt numFmtId="169" formatCode="[$-416]0%"/>
    <numFmt numFmtId="170" formatCode="#,##0.00&quot; &quot;;&quot; (&quot;#,##0.00&quot;)&quot;;&quot;-&quot;#&quot; &quot;;@&quot; &quot;"/>
    <numFmt numFmtId="171" formatCode="[$R$-416]&quot; &quot;#,##0.00&quot; &quot;;&quot;-&quot;[$R$-416]&quot; &quot;#,##0.00&quot; &quot;;[$R$-416]&quot; -&quot;00&quot; &quot;;@&quot; &quot;"/>
  </numFmts>
  <fonts count="15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2"/>
      <color rgb="FF000000"/>
      <name val="Arial1"/>
    </font>
    <font>
      <b/>
      <sz val="12"/>
      <color rgb="FF000000"/>
      <name val="Arial1"/>
    </font>
    <font>
      <sz val="12"/>
      <color rgb="FFFF3333"/>
      <name val="Arial1"/>
    </font>
    <font>
      <sz val="12"/>
      <color rgb="FF336699"/>
      <name val="Arial11"/>
    </font>
    <font>
      <sz val="12"/>
      <color rgb="FF000000"/>
      <name val="Arial11"/>
    </font>
    <font>
      <sz val="11"/>
      <color rgb="FF000000"/>
      <name val="Arial11"/>
    </font>
    <font>
      <b/>
      <sz val="11"/>
      <color rgb="FF000000"/>
      <name val="Arial2"/>
    </font>
    <font>
      <sz val="11"/>
      <color rgb="FF000000"/>
      <name val="Arial2"/>
    </font>
    <font>
      <sz val="11"/>
      <color rgb="FF000000"/>
      <name val="Arial2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6E6FF"/>
        <bgColor rgb="FFE6E6FF"/>
      </patternFill>
    </fill>
    <fill>
      <patternFill patternType="solid">
        <fgColor rgb="FFFFFFFF"/>
        <bgColor rgb="FFFFFFFF"/>
      </patternFill>
    </fill>
    <fill>
      <patternFill patternType="solid">
        <fgColor rgb="FFAECF00"/>
        <bgColor rgb="FFAECF00"/>
      </patternFill>
    </fill>
    <fill>
      <patternFill patternType="solid">
        <fgColor rgb="FFB5A1DA"/>
        <bgColor rgb="FFB5A1DA"/>
      </patternFill>
    </fill>
    <fill>
      <patternFill patternType="solid">
        <fgColor rgb="FFCCFF99"/>
        <bgColor rgb="FFCC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71" fontId="1" fillId="0" borderId="0"/>
    <xf numFmtId="9" fontId="1" fillId="0" borderId="0"/>
    <xf numFmtId="167" fontId="2" fillId="0" borderId="0"/>
    <xf numFmtId="164" fontId="2" fillId="0" borderId="0"/>
    <xf numFmtId="164" fontId="3" fillId="0" borderId="0"/>
    <xf numFmtId="169" fontId="2" fillId="0" borderId="0"/>
    <xf numFmtId="170" fontId="1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</cellStyleXfs>
  <cellXfs count="82">
    <xf numFmtId="0" fontId="0" fillId="0" borderId="0" xfId="0"/>
    <xf numFmtId="164" fontId="6" fillId="0" borderId="0" xfId="4" applyFont="1" applyFill="1" applyAlignment="1" applyProtection="1">
      <alignment horizontal="center" vertical="center"/>
    </xf>
    <xf numFmtId="164" fontId="6" fillId="0" borderId="0" xfId="4" applyFont="1" applyFill="1" applyAlignment="1" applyProtection="1"/>
    <xf numFmtId="164" fontId="6" fillId="0" borderId="0" xfId="4" applyFont="1" applyFill="1" applyAlignment="1" applyProtection="1">
      <alignment horizontal="center"/>
    </xf>
    <xf numFmtId="164" fontId="6" fillId="0" borderId="0" xfId="4" applyFont="1" applyFill="1" applyAlignment="1" applyProtection="1">
      <alignment horizontal="center" vertical="center" wrapText="1"/>
    </xf>
    <xf numFmtId="0" fontId="6" fillId="0" borderId="0" xfId="0" applyFont="1"/>
    <xf numFmtId="0" fontId="6" fillId="2" borderId="0" xfId="0" applyFont="1" applyFill="1" applyBorder="1" applyAlignment="1">
      <alignment horizontal="center" wrapText="1"/>
    </xf>
    <xf numFmtId="164" fontId="7" fillId="3" borderId="1" xfId="4" applyFont="1" applyFill="1" applyBorder="1" applyAlignment="1" applyProtection="1">
      <alignment horizontal="center" vertical="center"/>
    </xf>
    <xf numFmtId="164" fontId="7" fillId="3" borderId="1" xfId="4" applyFont="1" applyFill="1" applyBorder="1" applyAlignment="1" applyProtection="1">
      <alignment horizontal="center" vertical="center" wrapText="1"/>
    </xf>
    <xf numFmtId="164" fontId="7" fillId="4" borderId="0" xfId="4" applyFont="1" applyFill="1" applyBorder="1" applyAlignment="1" applyProtection="1">
      <alignment horizontal="center" vertical="center" wrapText="1"/>
    </xf>
    <xf numFmtId="164" fontId="7" fillId="5" borderId="0" xfId="4" applyFont="1" applyFill="1" applyBorder="1" applyAlignment="1" applyProtection="1">
      <alignment horizontal="center" vertical="center" wrapText="1"/>
    </xf>
    <xf numFmtId="164" fontId="7" fillId="6" borderId="0" xfId="4" applyFont="1" applyFill="1" applyBorder="1" applyAlignment="1" applyProtection="1">
      <alignment horizontal="center" vertical="center" wrapText="1"/>
    </xf>
    <xf numFmtId="164" fontId="7" fillId="0" borderId="0" xfId="4" applyFont="1" applyFill="1" applyAlignment="1" applyProtection="1">
      <alignment horizontal="center" vertical="center" wrapText="1"/>
    </xf>
    <xf numFmtId="164" fontId="7" fillId="0" borderId="0" xfId="4" applyFont="1" applyFill="1" applyBorder="1" applyAlignment="1" applyProtection="1">
      <alignment horizontal="center" vertical="center"/>
    </xf>
    <xf numFmtId="49" fontId="6" fillId="0" borderId="1" xfId="4" applyNumberFormat="1" applyFont="1" applyFill="1" applyBorder="1" applyAlignment="1" applyProtection="1">
      <alignment horizontal="justify" vertical="center" wrapText="1"/>
    </xf>
    <xf numFmtId="49" fontId="6" fillId="0" borderId="1" xfId="4" applyNumberFormat="1" applyFont="1" applyFill="1" applyBorder="1" applyAlignment="1" applyProtection="1">
      <alignment horizontal="center" vertical="center" wrapText="1"/>
    </xf>
    <xf numFmtId="166" fontId="6" fillId="0" borderId="1" xfId="4" applyNumberFormat="1" applyFont="1" applyFill="1" applyBorder="1" applyAlignment="1" applyProtection="1">
      <alignment horizontal="center" vertical="center" wrapText="1"/>
    </xf>
    <xf numFmtId="165" fontId="6" fillId="0" borderId="1" xfId="4" applyNumberFormat="1" applyFont="1" applyFill="1" applyBorder="1" applyAlignment="1" applyProtection="1">
      <alignment horizontal="center" vertical="center" wrapText="1"/>
    </xf>
    <xf numFmtId="165" fontId="6" fillId="4" borderId="1" xfId="4" applyNumberFormat="1" applyFont="1" applyFill="1" applyBorder="1" applyAlignment="1" applyProtection="1">
      <alignment horizontal="center" vertical="center" wrapText="1"/>
    </xf>
    <xf numFmtId="164" fontId="6" fillId="0" borderId="1" xfId="4" applyFont="1" applyFill="1" applyBorder="1" applyAlignment="1" applyProtection="1">
      <alignment horizontal="center" vertical="center" wrapText="1"/>
    </xf>
    <xf numFmtId="168" fontId="6" fillId="4" borderId="1" xfId="4" applyNumberFormat="1" applyFont="1" applyFill="1" applyBorder="1" applyAlignment="1" applyProtection="1">
      <alignment horizontal="center" vertical="center" wrapText="1"/>
    </xf>
    <xf numFmtId="164" fontId="6" fillId="0" borderId="0" xfId="4" applyFont="1" applyFill="1" applyBorder="1" applyAlignment="1" applyProtection="1">
      <alignment horizontal="center" vertical="center" wrapText="1"/>
    </xf>
    <xf numFmtId="164" fontId="8" fillId="0" borderId="0" xfId="4" applyFont="1" applyFill="1" applyBorder="1" applyAlignment="1" applyProtection="1">
      <alignment horizontal="center" vertical="center" wrapText="1"/>
    </xf>
    <xf numFmtId="49" fontId="6" fillId="0" borderId="0" xfId="4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166" fontId="6" fillId="4" borderId="1" xfId="4" applyNumberFormat="1" applyFont="1" applyFill="1" applyBorder="1" applyAlignment="1" applyProtection="1">
      <alignment horizontal="center" vertical="center" wrapText="1"/>
    </xf>
    <xf numFmtId="164" fontId="9" fillId="4" borderId="0" xfId="4" applyFont="1" applyFill="1" applyBorder="1" applyAlignment="1" applyProtection="1">
      <alignment horizontal="center" vertical="center" wrapText="1"/>
    </xf>
    <xf numFmtId="164" fontId="6" fillId="4" borderId="1" xfId="4" applyFont="1" applyFill="1" applyBorder="1" applyAlignment="1" applyProtection="1">
      <alignment horizontal="center" vertical="center" wrapText="1"/>
    </xf>
    <xf numFmtId="49" fontId="6" fillId="4" borderId="1" xfId="4" applyNumberFormat="1" applyFont="1" applyFill="1" applyBorder="1" applyAlignment="1" applyProtection="1">
      <alignment horizontal="center" vertical="center" wrapText="1"/>
    </xf>
    <xf numFmtId="164" fontId="6" fillId="4" borderId="0" xfId="4" applyFont="1" applyFill="1" applyBorder="1" applyAlignment="1" applyProtection="1">
      <alignment horizontal="center" vertical="center" wrapText="1"/>
    </xf>
    <xf numFmtId="164" fontId="6" fillId="4" borderId="1" xfId="4" applyFont="1" applyFill="1" applyBorder="1" applyAlignment="1" applyProtection="1">
      <alignment horizontal="justify" vertical="center" wrapText="1"/>
    </xf>
    <xf numFmtId="164" fontId="6" fillId="4" borderId="0" xfId="4" applyFont="1" applyFill="1" applyAlignment="1" applyProtection="1"/>
    <xf numFmtId="0" fontId="6" fillId="4" borderId="0" xfId="0" applyFont="1" applyFill="1"/>
    <xf numFmtId="49" fontId="10" fillId="0" borderId="1" xfId="4" applyNumberFormat="1" applyFont="1" applyFill="1" applyBorder="1" applyAlignment="1" applyProtection="1">
      <alignment horizontal="justify"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166" fontId="10" fillId="0" borderId="1" xfId="4" applyNumberFormat="1" applyFont="1" applyFill="1" applyBorder="1" applyAlignment="1" applyProtection="1">
      <alignment horizontal="center" vertical="center" wrapText="1"/>
    </xf>
    <xf numFmtId="165" fontId="10" fillId="0" borderId="1" xfId="4" applyNumberFormat="1" applyFont="1" applyFill="1" applyBorder="1" applyAlignment="1" applyProtection="1">
      <alignment horizontal="center" vertical="center" wrapText="1"/>
    </xf>
    <xf numFmtId="164" fontId="10" fillId="0" borderId="1" xfId="4" applyFont="1" applyFill="1" applyBorder="1" applyAlignment="1" applyProtection="1">
      <alignment horizontal="center" vertical="center" wrapText="1"/>
    </xf>
    <xf numFmtId="165" fontId="10" fillId="4" borderId="1" xfId="4" applyNumberFormat="1" applyFont="1" applyFill="1" applyBorder="1" applyAlignment="1" applyProtection="1">
      <alignment horizontal="center" vertical="center" wrapText="1"/>
    </xf>
    <xf numFmtId="164" fontId="10" fillId="4" borderId="1" xfId="4" applyFont="1" applyFill="1" applyBorder="1" applyAlignment="1" applyProtection="1">
      <alignment horizontal="center" vertical="center" wrapText="1"/>
    </xf>
    <xf numFmtId="168" fontId="10" fillId="4" borderId="1" xfId="4" applyNumberFormat="1" applyFont="1" applyFill="1" applyBorder="1" applyAlignment="1" applyProtection="1">
      <alignment horizontal="center" vertical="center" wrapText="1"/>
    </xf>
    <xf numFmtId="49" fontId="10" fillId="4" borderId="1" xfId="4" applyNumberFormat="1" applyFont="1" applyFill="1" applyBorder="1" applyAlignment="1" applyProtection="1">
      <alignment horizontal="center" vertical="center" wrapText="1"/>
    </xf>
    <xf numFmtId="164" fontId="10" fillId="0" borderId="0" xfId="4" applyFont="1" applyFill="1" applyBorder="1" applyAlignment="1" applyProtection="1">
      <alignment horizontal="center" vertical="center" wrapText="1"/>
    </xf>
    <xf numFmtId="49" fontId="10" fillId="0" borderId="0" xfId="4" applyNumberFormat="1" applyFont="1" applyFill="1" applyBorder="1" applyAlignment="1" applyProtection="1">
      <alignment horizontal="center" vertical="center" wrapText="1"/>
    </xf>
    <xf numFmtId="168" fontId="10" fillId="0" borderId="1" xfId="4" applyNumberFormat="1" applyFont="1" applyFill="1" applyBorder="1" applyAlignment="1" applyProtection="1">
      <alignment horizontal="center" vertical="center" wrapText="1"/>
    </xf>
    <xf numFmtId="166" fontId="0" fillId="0" borderId="0" xfId="0" applyNumberFormat="1"/>
    <xf numFmtId="10" fontId="10" fillId="0" borderId="1" xfId="2" applyNumberFormat="1" applyFont="1" applyFill="1" applyBorder="1" applyAlignment="1" applyProtection="1">
      <alignment horizontal="center" vertical="center" wrapText="1"/>
    </xf>
    <xf numFmtId="49" fontId="10" fillId="4" borderId="1" xfId="4" applyNumberFormat="1" applyFont="1" applyFill="1" applyBorder="1" applyAlignment="1" applyProtection="1">
      <alignment horizontal="justify" vertical="center" wrapText="1"/>
    </xf>
    <xf numFmtId="0" fontId="10" fillId="4" borderId="1" xfId="4" applyNumberFormat="1" applyFont="1" applyFill="1" applyBorder="1" applyAlignment="1" applyProtection="1">
      <alignment horizontal="center" vertical="center" wrapText="1"/>
    </xf>
    <xf numFmtId="9" fontId="10" fillId="4" borderId="1" xfId="2" applyFont="1" applyFill="1" applyBorder="1" applyAlignment="1" applyProtection="1">
      <alignment horizontal="center" vertical="center" wrapText="1"/>
    </xf>
    <xf numFmtId="49" fontId="10" fillId="4" borderId="0" xfId="4" applyNumberFormat="1" applyFont="1" applyFill="1" applyBorder="1" applyAlignment="1" applyProtection="1">
      <alignment horizontal="center" vertical="center" wrapText="1"/>
    </xf>
    <xf numFmtId="10" fontId="10" fillId="4" borderId="1" xfId="2" applyNumberFormat="1" applyFont="1" applyFill="1" applyBorder="1" applyAlignment="1" applyProtection="1">
      <alignment horizontal="center" vertical="center" wrapText="1"/>
    </xf>
    <xf numFmtId="14" fontId="10" fillId="0" borderId="1" xfId="4" applyNumberFormat="1" applyFont="1" applyFill="1" applyBorder="1" applyAlignment="1" applyProtection="1">
      <alignment horizontal="center" vertical="center" wrapText="1"/>
    </xf>
    <xf numFmtId="49" fontId="11" fillId="4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64" fontId="9" fillId="7" borderId="0" xfId="4" applyFont="1" applyFill="1" applyBorder="1" applyAlignment="1" applyProtection="1">
      <alignment horizontal="center" vertical="center" wrapText="1"/>
    </xf>
    <xf numFmtId="166" fontId="10" fillId="4" borderId="1" xfId="4" applyNumberFormat="1" applyFont="1" applyFill="1" applyBorder="1" applyAlignment="1" applyProtection="1">
      <alignment horizontal="center" vertical="center" wrapText="1"/>
    </xf>
    <xf numFmtId="164" fontId="10" fillId="4" borderId="0" xfId="4" applyFont="1" applyFill="1" applyBorder="1" applyAlignment="1" applyProtection="1">
      <alignment horizontal="center" vertical="center" wrapText="1"/>
    </xf>
    <xf numFmtId="0" fontId="0" fillId="4" borderId="0" xfId="0" applyFill="1"/>
    <xf numFmtId="0" fontId="6" fillId="0" borderId="0" xfId="0" applyFont="1" applyBorder="1" applyAlignment="1">
      <alignment horizontal="center" vertical="center" wrapText="1"/>
    </xf>
    <xf numFmtId="164" fontId="7" fillId="0" borderId="1" xfId="4" applyFont="1" applyFill="1" applyBorder="1" applyAlignment="1" applyProtection="1">
      <alignment horizontal="center" vertical="center"/>
    </xf>
    <xf numFmtId="168" fontId="6" fillId="0" borderId="1" xfId="4" applyNumberFormat="1" applyFont="1" applyFill="1" applyBorder="1" applyAlignment="1" applyProtection="1">
      <alignment horizontal="center" vertical="center" wrapText="1"/>
    </xf>
    <xf numFmtId="49" fontId="6" fillId="4" borderId="1" xfId="4" applyNumberFormat="1" applyFont="1" applyFill="1" applyBorder="1" applyAlignment="1" applyProtection="1">
      <alignment horizontal="justify" vertical="center" wrapText="1"/>
    </xf>
    <xf numFmtId="49" fontId="6" fillId="4" borderId="0" xfId="4" applyNumberFormat="1" applyFon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center" vertical="center" wrapText="1"/>
    </xf>
    <xf numFmtId="165" fontId="6" fillId="4" borderId="1" xfId="3" applyNumberFormat="1" applyFont="1" applyFill="1" applyBorder="1" applyAlignment="1" applyProtection="1">
      <alignment horizontal="center" vertical="center" wrapText="1"/>
    </xf>
    <xf numFmtId="164" fontId="6" fillId="4" borderId="1" xfId="4" applyFont="1" applyFill="1" applyBorder="1" applyAlignment="1" applyProtection="1">
      <alignment horizontal="center" vertical="center"/>
    </xf>
    <xf numFmtId="164" fontId="6" fillId="4" borderId="0" xfId="4" applyFont="1" applyFill="1" applyBorder="1" applyAlignment="1" applyProtection="1">
      <alignment horizontal="center" vertical="center"/>
    </xf>
    <xf numFmtId="164" fontId="7" fillId="0" borderId="0" xfId="4" applyFont="1" applyFill="1" applyBorder="1" applyAlignment="1" applyProtection="1">
      <alignment horizontal="center" vertical="center" wrapText="1"/>
    </xf>
    <xf numFmtId="164" fontId="6" fillId="7" borderId="0" xfId="4" applyFont="1" applyFill="1" applyBorder="1" applyAlignment="1" applyProtection="1">
      <alignment horizontal="center" vertical="center" wrapText="1"/>
    </xf>
    <xf numFmtId="165" fontId="14" fillId="4" borderId="1" xfId="4" applyNumberFormat="1" applyFont="1" applyFill="1" applyBorder="1" applyAlignment="1" applyProtection="1">
      <alignment horizontal="center" vertical="center" wrapText="1"/>
    </xf>
    <xf numFmtId="167" fontId="10" fillId="0" borderId="1" xfId="3" applyFont="1" applyFill="1" applyBorder="1" applyAlignment="1" applyProtection="1">
      <alignment horizontal="center" vertical="center" wrapText="1"/>
    </xf>
    <xf numFmtId="164" fontId="7" fillId="2" borderId="1" xfId="4" applyFont="1" applyFill="1" applyBorder="1" applyAlignment="1" applyProtection="1">
      <alignment horizontal="center"/>
    </xf>
    <xf numFmtId="0" fontId="0" fillId="0" borderId="0" xfId="0" applyFill="1" applyBorder="1"/>
    <xf numFmtId="49" fontId="6" fillId="0" borderId="1" xfId="4" applyNumberFormat="1" applyFont="1" applyFill="1" applyBorder="1" applyAlignment="1" applyProtection="1">
      <alignment horizontal="justify" vertical="center" wrapText="1"/>
    </xf>
    <xf numFmtId="49" fontId="6" fillId="0" borderId="1" xfId="4" applyNumberFormat="1" applyFont="1" applyFill="1" applyBorder="1" applyAlignment="1" applyProtection="1">
      <alignment horizontal="center" vertical="center" wrapText="1"/>
    </xf>
    <xf numFmtId="166" fontId="6" fillId="0" borderId="1" xfId="4" applyNumberFormat="1" applyFont="1" applyFill="1" applyBorder="1" applyAlignment="1" applyProtection="1">
      <alignment horizontal="center" vertical="center" wrapText="1"/>
    </xf>
    <xf numFmtId="165" fontId="6" fillId="0" borderId="1" xfId="4" applyNumberFormat="1" applyFont="1" applyFill="1" applyBorder="1" applyAlignment="1" applyProtection="1">
      <alignment horizontal="center" vertical="center" wrapText="1"/>
    </xf>
    <xf numFmtId="165" fontId="6" fillId="4" borderId="1" xfId="4" applyNumberFormat="1" applyFont="1" applyFill="1" applyBorder="1" applyAlignment="1" applyProtection="1">
      <alignment horizontal="center" vertical="center" wrapText="1"/>
    </xf>
    <xf numFmtId="164" fontId="6" fillId="0" borderId="1" xfId="4" applyFont="1" applyFill="1" applyBorder="1" applyAlignment="1" applyProtection="1">
      <alignment horizontal="center" vertical="center" wrapText="1"/>
    </xf>
    <xf numFmtId="168" fontId="6" fillId="4" borderId="1" xfId="4" applyNumberFormat="1" applyFont="1" applyFill="1" applyBorder="1" applyAlignment="1" applyProtection="1">
      <alignment horizontal="center" vertical="center" wrapText="1"/>
    </xf>
    <xf numFmtId="164" fontId="6" fillId="4" borderId="1" xfId="4" applyFont="1" applyFill="1" applyBorder="1" applyAlignment="1" applyProtection="1">
      <alignment horizontal="center" vertical="center" wrapText="1"/>
    </xf>
  </cellXfs>
  <cellStyles count="12">
    <cellStyle name="Excel Built-in Currency" xfId="3" xr:uid="{DAAA05E4-84FE-4A02-A135-8140772F850F}"/>
    <cellStyle name="Excel Built-in Normal" xfId="4" xr:uid="{763AB82D-C000-486C-9402-40D1B10FA8FC}"/>
    <cellStyle name="Excel Built-in Normal 1" xfId="5" xr:uid="{C6871E43-8C98-4529-B27B-32C976130938}"/>
    <cellStyle name="Excel Built-in Percent" xfId="6" xr:uid="{01D0AFDB-CBC0-489E-BAC8-A7B8D36D2C0D}"/>
    <cellStyle name="Excel_BuiltIn_Comma" xfId="7" xr:uid="{18F925AD-841B-459E-96A7-86E72C8E257D}"/>
    <cellStyle name="Heading" xfId="8" xr:uid="{C9D0BE61-24CD-47AB-93F1-B666888FAD9C}"/>
    <cellStyle name="Heading1" xfId="9" xr:uid="{CCF4719C-E6F7-4559-840C-9664656203E2}"/>
    <cellStyle name="Moeda" xfId="1" builtinId="4" customBuiltin="1"/>
    <cellStyle name="Normal" xfId="0" builtinId="0" customBuiltin="1"/>
    <cellStyle name="Porcentagem" xfId="2" builtinId="5" customBuiltin="1"/>
    <cellStyle name="Result" xfId="10" xr:uid="{9AAB9666-4BB6-42AF-85F6-EDE8A4E48D1A}"/>
    <cellStyle name="Result2" xfId="11" xr:uid="{5B02F103-89A3-404F-9FEB-437D74AA0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1344960</xdr:colOff>
      <xdr:row>0</xdr:row>
      <xdr:rowOff>342000</xdr:rowOff>
    </xdr:from>
    <xdr:ext cx="6474959" cy="1361880"/>
    <xdr:pic>
      <xdr:nvPicPr>
        <xdr:cNvPr id="2" name="Figuras 1">
          <a:extLst>
            <a:ext uri="{FF2B5EF4-FFF2-40B4-BE49-F238E27FC236}">
              <a16:creationId xmlns:a16="http://schemas.microsoft.com/office/drawing/2014/main" id="{251A3961-96B7-F376-E9F5-88EE4D8F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7136160" y="342000"/>
          <a:ext cx="6474959" cy="13618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1546-9077-4A76-95E4-3AEA6FF16B01}">
  <dimension ref="A1:XFD35"/>
  <sheetViews>
    <sheetView tabSelected="1" workbookViewId="0"/>
  </sheetViews>
  <sheetFormatPr defaultRowHeight="15.2"/>
  <cols>
    <col min="1" max="1" width="54.375" style="2" customWidth="1"/>
    <col min="2" max="2" width="21.625" style="2" customWidth="1"/>
    <col min="3" max="3" width="22.25" style="3" customWidth="1"/>
    <col min="4" max="4" width="14.625" style="2" customWidth="1"/>
    <col min="5" max="5" width="25.75" style="3" customWidth="1"/>
    <col min="6" max="6" width="19.5" style="2" customWidth="1"/>
    <col min="7" max="7" width="17.875" style="2" customWidth="1"/>
    <col min="8" max="8" width="19.75" style="2" customWidth="1"/>
    <col min="9" max="9" width="15" style="2" customWidth="1"/>
    <col min="10" max="10" width="18.125" style="2" customWidth="1"/>
    <col min="11" max="11" width="22.25" style="1" customWidth="1"/>
    <col min="12" max="12" width="15.625" style="2" customWidth="1"/>
    <col min="13" max="14" width="25.125" style="4" customWidth="1"/>
    <col min="15" max="16" width="22.25" style="2" customWidth="1"/>
    <col min="17" max="17" width="25.125" style="2" customWidth="1"/>
    <col min="18" max="18" width="22.625" style="2" customWidth="1"/>
    <col min="19" max="19" width="19.125" style="2" customWidth="1"/>
    <col min="20" max="20" width="15.5" style="2" customWidth="1"/>
    <col min="21" max="23" width="8.125" style="2" customWidth="1"/>
    <col min="24" max="24" width="10.75" style="2" customWidth="1"/>
    <col min="25" max="1016" width="8.125" style="2" customWidth="1"/>
    <col min="1017" max="1017" width="8.125" style="5" customWidth="1"/>
    <col min="1018" max="1018" width="8.125" customWidth="1"/>
    <col min="1019" max="1019" width="9" customWidth="1"/>
    <col min="1020" max="1023" width="8.125" customWidth="1"/>
    <col min="1024" max="1024" width="9" customWidth="1"/>
  </cols>
  <sheetData>
    <row r="1" spans="1:1017" ht="152.1" customHeight="1">
      <c r="A1" s="1"/>
    </row>
    <row r="2" spans="1:1017" ht="15.7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P2" s="6"/>
      <c r="R2" s="73"/>
      <c r="S2" s="73"/>
    </row>
    <row r="3" spans="1:1017" ht="47.25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/>
      <c r="N3" s="10"/>
      <c r="O3" s="11"/>
      <c r="P3" s="11"/>
      <c r="Q3" s="12"/>
      <c r="R3" s="13"/>
      <c r="S3" s="13"/>
    </row>
    <row r="4" spans="1:1017" ht="15.75">
      <c r="A4" s="74" t="s">
        <v>13</v>
      </c>
      <c r="B4" s="75" t="s">
        <v>14</v>
      </c>
      <c r="C4" s="75" t="s">
        <v>15</v>
      </c>
      <c r="D4" s="76">
        <v>45201</v>
      </c>
      <c r="E4" s="77">
        <v>340464.1</v>
      </c>
      <c r="F4" s="77">
        <v>311524.25</v>
      </c>
      <c r="G4" s="17">
        <v>-6506.86</v>
      </c>
      <c r="H4" s="78">
        <v>311527.31</v>
      </c>
      <c r="I4" s="79" t="s">
        <v>16</v>
      </c>
      <c r="J4" s="80">
        <f>H4/(F4-G4+G5)</f>
        <v>0.95990233950060422</v>
      </c>
      <c r="K4" s="75" t="s">
        <v>17</v>
      </c>
      <c r="L4" s="76">
        <v>45705</v>
      </c>
      <c r="M4" s="73"/>
      <c r="N4" s="73"/>
      <c r="O4" s="73"/>
      <c r="P4" s="73"/>
      <c r="R4" s="13"/>
      <c r="S4" s="13"/>
      <c r="AMC4" s="24"/>
    </row>
    <row r="5" spans="1:1017" ht="78.400000000000006" customHeight="1">
      <c r="A5" s="74"/>
      <c r="B5" s="75"/>
      <c r="C5" s="75"/>
      <c r="D5" s="76"/>
      <c r="E5" s="77"/>
      <c r="F5" s="77"/>
      <c r="G5" s="17">
        <v>6509.52</v>
      </c>
      <c r="H5" s="78"/>
      <c r="I5" s="79"/>
      <c r="J5" s="80"/>
      <c r="K5" s="75"/>
      <c r="L5" s="76"/>
      <c r="M5" s="73"/>
      <c r="N5" s="73"/>
      <c r="O5" s="73"/>
      <c r="P5" s="73"/>
      <c r="R5" s="13"/>
      <c r="S5" s="13"/>
      <c r="AMC5" s="24"/>
    </row>
    <row r="6" spans="1:1017" ht="75">
      <c r="A6" s="14" t="s">
        <v>18</v>
      </c>
      <c r="B6" s="15" t="s">
        <v>19</v>
      </c>
      <c r="C6" s="15" t="s">
        <v>20</v>
      </c>
      <c r="D6" s="16">
        <v>45474</v>
      </c>
      <c r="E6" s="17">
        <v>383999.18</v>
      </c>
      <c r="F6" s="17">
        <v>383118.26</v>
      </c>
      <c r="G6" s="17" t="s">
        <v>21</v>
      </c>
      <c r="H6" s="17">
        <v>317723.34000000003</v>
      </c>
      <c r="I6" s="19" t="s">
        <v>22</v>
      </c>
      <c r="J6" s="20">
        <f>H6/F6</f>
        <v>0.82930878836211053</v>
      </c>
      <c r="K6" s="15" t="s">
        <v>23</v>
      </c>
      <c r="L6" s="16">
        <v>45836</v>
      </c>
      <c r="M6" s="21"/>
      <c r="N6" s="22"/>
      <c r="O6" s="23"/>
      <c r="P6" s="23"/>
      <c r="R6" s="13"/>
      <c r="S6" s="13"/>
      <c r="AMC6" s="24"/>
    </row>
    <row r="7" spans="1:1017" ht="105">
      <c r="A7" s="14" t="s">
        <v>24</v>
      </c>
      <c r="B7" s="15" t="s">
        <v>25</v>
      </c>
      <c r="C7" s="15" t="s">
        <v>26</v>
      </c>
      <c r="D7" s="16">
        <v>45397</v>
      </c>
      <c r="E7" s="17">
        <v>645568.34</v>
      </c>
      <c r="F7" s="17">
        <v>645568.34</v>
      </c>
      <c r="G7" s="17" t="s">
        <v>21</v>
      </c>
      <c r="H7" s="17">
        <v>426158.67</v>
      </c>
      <c r="I7" s="19" t="s">
        <v>27</v>
      </c>
      <c r="J7" s="20">
        <f>H7/F7</f>
        <v>0.66012944500964843</v>
      </c>
      <c r="K7" s="15" t="s">
        <v>23</v>
      </c>
      <c r="L7" s="25">
        <v>45851</v>
      </c>
      <c r="M7" s="21"/>
      <c r="N7" s="26"/>
      <c r="O7" s="23"/>
      <c r="P7" s="23"/>
      <c r="R7" s="13"/>
      <c r="S7" s="13"/>
      <c r="AMC7" s="24"/>
    </row>
    <row r="8" spans="1:1017" ht="90">
      <c r="A8" s="14" t="s">
        <v>28</v>
      </c>
      <c r="B8" s="15" t="s">
        <v>29</v>
      </c>
      <c r="C8" s="15" t="s">
        <v>30</v>
      </c>
      <c r="D8" s="16">
        <v>45580</v>
      </c>
      <c r="E8" s="17">
        <v>86798.73</v>
      </c>
      <c r="F8" s="17">
        <v>86294.79</v>
      </c>
      <c r="G8" s="15" t="s">
        <v>21</v>
      </c>
      <c r="H8" s="18">
        <f>F8</f>
        <v>86294.79</v>
      </c>
      <c r="I8" s="27" t="s">
        <v>22</v>
      </c>
      <c r="J8" s="20">
        <v>1</v>
      </c>
      <c r="K8" s="28" t="s">
        <v>31</v>
      </c>
      <c r="L8" s="16">
        <v>45703</v>
      </c>
      <c r="M8" s="29"/>
      <c r="N8" s="26"/>
      <c r="O8" s="23"/>
      <c r="P8" s="23"/>
      <c r="R8" s="13"/>
      <c r="S8" s="13"/>
      <c r="AMC8" s="24"/>
    </row>
    <row r="9" spans="1:1017" ht="75">
      <c r="A9" s="30" t="s">
        <v>32</v>
      </c>
      <c r="B9" s="27" t="s">
        <v>33</v>
      </c>
      <c r="C9" s="27" t="s">
        <v>30</v>
      </c>
      <c r="D9" s="25">
        <v>45522</v>
      </c>
      <c r="E9" s="18">
        <v>203823.9</v>
      </c>
      <c r="F9" s="18">
        <v>205510.78</v>
      </c>
      <c r="G9" s="15" t="s">
        <v>21</v>
      </c>
      <c r="H9" s="18">
        <f>F9</f>
        <v>205510.78</v>
      </c>
      <c r="I9" s="27" t="s">
        <v>34</v>
      </c>
      <c r="J9" s="20">
        <v>1</v>
      </c>
      <c r="K9" s="28" t="s">
        <v>31</v>
      </c>
      <c r="L9" s="25">
        <v>45778</v>
      </c>
      <c r="M9" s="9"/>
      <c r="N9" s="26"/>
      <c r="O9" s="21"/>
      <c r="P9" s="21"/>
      <c r="R9" s="13"/>
      <c r="S9" s="13"/>
      <c r="AMC9" s="24"/>
    </row>
    <row r="10" spans="1:1017" ht="90">
      <c r="A10" s="14" t="s">
        <v>35</v>
      </c>
      <c r="B10" s="15" t="s">
        <v>36</v>
      </c>
      <c r="C10" s="15" t="s">
        <v>37</v>
      </c>
      <c r="D10" s="16">
        <v>45670</v>
      </c>
      <c r="E10" s="18">
        <v>276475.87</v>
      </c>
      <c r="F10" s="18">
        <v>207356.9</v>
      </c>
      <c r="G10" s="18" t="s">
        <v>21</v>
      </c>
      <c r="H10" s="18">
        <v>86803.95</v>
      </c>
      <c r="I10" s="27" t="s">
        <v>34</v>
      </c>
      <c r="J10" s="20">
        <f>H10/F10</f>
        <v>0.41862098632840289</v>
      </c>
      <c r="K10" s="15" t="s">
        <v>23</v>
      </c>
      <c r="L10" s="16">
        <v>45821</v>
      </c>
      <c r="M10" s="23"/>
      <c r="N10" s="26"/>
      <c r="O10" s="21"/>
      <c r="P10" s="21"/>
      <c r="R10" s="13"/>
      <c r="S10" s="13"/>
      <c r="AMB10" s="24"/>
      <c r="AMC10" s="24"/>
    </row>
    <row r="11" spans="1:1017" ht="75">
      <c r="A11" s="14" t="s">
        <v>38</v>
      </c>
      <c r="B11" s="28" t="s">
        <v>39</v>
      </c>
      <c r="C11" s="28" t="s">
        <v>40</v>
      </c>
      <c r="D11" s="25">
        <v>45691</v>
      </c>
      <c r="E11" s="18">
        <v>119757.96</v>
      </c>
      <c r="F11" s="18">
        <v>96405.15</v>
      </c>
      <c r="G11" s="18" t="s">
        <v>21</v>
      </c>
      <c r="H11" s="18">
        <v>39232.03</v>
      </c>
      <c r="I11" s="18" t="s">
        <v>41</v>
      </c>
      <c r="J11" s="20">
        <f>H11/F11</f>
        <v>0.40694952499944248</v>
      </c>
      <c r="K11" s="19" t="s">
        <v>23</v>
      </c>
      <c r="L11" s="25">
        <v>45841</v>
      </c>
      <c r="M11" s="9"/>
      <c r="N11" s="26"/>
      <c r="O11" s="21"/>
      <c r="P11" s="21"/>
      <c r="Q11"/>
      <c r="R11"/>
      <c r="S11"/>
      <c r="T11"/>
      <c r="U11"/>
      <c r="V11"/>
      <c r="W11"/>
      <c r="X11"/>
      <c r="Y11"/>
      <c r="Z11"/>
      <c r="AA11"/>
      <c r="AB1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2"/>
      <c r="AMC11" s="32"/>
    </row>
    <row r="12" spans="1:1017" ht="75">
      <c r="A12" s="33" t="s">
        <v>42</v>
      </c>
      <c r="B12" s="34" t="s">
        <v>43</v>
      </c>
      <c r="C12" s="34" t="s">
        <v>44</v>
      </c>
      <c r="D12" s="35">
        <v>45306</v>
      </c>
      <c r="E12" s="36">
        <v>27600.1</v>
      </c>
      <c r="F12" s="36">
        <v>11689.76</v>
      </c>
      <c r="G12" s="37" t="s">
        <v>21</v>
      </c>
      <c r="H12" s="38">
        <v>0</v>
      </c>
      <c r="I12" s="39" t="s">
        <v>21</v>
      </c>
      <c r="J12" s="40">
        <v>0</v>
      </c>
      <c r="K12" s="41" t="s">
        <v>45</v>
      </c>
      <c r="L12" s="35">
        <v>45756</v>
      </c>
      <c r="M12" s="42"/>
      <c r="N12" s="26"/>
      <c r="O12" s="43"/>
      <c r="P12" s="43"/>
      <c r="Q12"/>
      <c r="R12"/>
      <c r="S12"/>
      <c r="T12"/>
      <c r="U12"/>
      <c r="V12"/>
      <c r="W12"/>
      <c r="X12"/>
      <c r="Y12"/>
      <c r="Z12"/>
      <c r="AA12"/>
      <c r="AB12"/>
      <c r="AMC12" s="24"/>
    </row>
    <row r="13" spans="1:1017" ht="75">
      <c r="A13" s="33" t="s">
        <v>46</v>
      </c>
      <c r="B13" s="34" t="s">
        <v>47</v>
      </c>
      <c r="C13" s="34" t="s">
        <v>48</v>
      </c>
      <c r="D13" s="35">
        <v>45224</v>
      </c>
      <c r="E13" s="36">
        <v>4116457.34</v>
      </c>
      <c r="F13" s="36">
        <v>3778907.93</v>
      </c>
      <c r="G13" s="38">
        <v>55304.79</v>
      </c>
      <c r="H13" s="38">
        <v>1910650.81</v>
      </c>
      <c r="I13" s="37" t="s">
        <v>49</v>
      </c>
      <c r="J13" s="44">
        <v>0.50560000000000005</v>
      </c>
      <c r="K13" s="34" t="s">
        <v>23</v>
      </c>
      <c r="L13" s="35">
        <v>45911</v>
      </c>
      <c r="M13" s="42"/>
      <c r="N13" s="26"/>
      <c r="O13" s="43"/>
      <c r="P13" s="43"/>
      <c r="Q13" s="45"/>
      <c r="R13"/>
      <c r="S13"/>
      <c r="T13"/>
      <c r="U13"/>
      <c r="V13"/>
      <c r="W13"/>
      <c r="X13"/>
      <c r="Y13"/>
      <c r="Z13"/>
      <c r="AA13"/>
      <c r="AB13"/>
      <c r="AMC13" s="24"/>
    </row>
    <row r="14" spans="1:1017" ht="60">
      <c r="A14" s="33" t="s">
        <v>50</v>
      </c>
      <c r="B14" s="34" t="s">
        <v>51</v>
      </c>
      <c r="C14" s="34" t="s">
        <v>52</v>
      </c>
      <c r="D14" s="35">
        <v>45180</v>
      </c>
      <c r="E14" s="36">
        <v>1836039.65</v>
      </c>
      <c r="F14" s="36">
        <v>1689695</v>
      </c>
      <c r="G14" s="36">
        <v>232783.94</v>
      </c>
      <c r="H14" s="36">
        <v>1254901.94</v>
      </c>
      <c r="I14" s="37" t="s">
        <v>53</v>
      </c>
      <c r="J14" s="44">
        <f>H14/(F14+G14)</f>
        <v>0.65275198281235791</v>
      </c>
      <c r="K14" s="34" t="s">
        <v>23</v>
      </c>
      <c r="L14" s="35">
        <v>45956</v>
      </c>
      <c r="M14" s="42"/>
      <c r="N14" s="26"/>
      <c r="O14" s="43"/>
      <c r="P14" s="43"/>
      <c r="Q14"/>
      <c r="R14"/>
      <c r="S14"/>
      <c r="T14"/>
      <c r="U14"/>
      <c r="V14"/>
      <c r="W14"/>
      <c r="X14"/>
      <c r="Y14"/>
      <c r="Z14"/>
      <c r="AA14"/>
      <c r="AB14"/>
      <c r="AMC14" s="24"/>
    </row>
    <row r="15" spans="1:1017" ht="60">
      <c r="A15" s="33" t="s">
        <v>54</v>
      </c>
      <c r="B15" s="34" t="s">
        <v>55</v>
      </c>
      <c r="C15" s="34" t="s">
        <v>56</v>
      </c>
      <c r="D15" s="35">
        <v>45478</v>
      </c>
      <c r="E15" s="36">
        <v>1510577.54</v>
      </c>
      <c r="F15" s="36">
        <v>1352265.48</v>
      </c>
      <c r="G15" s="36">
        <v>55578.09</v>
      </c>
      <c r="H15" s="36">
        <v>824767.9</v>
      </c>
      <c r="I15" s="37" t="s">
        <v>53</v>
      </c>
      <c r="J15" s="44">
        <v>0.6099</v>
      </c>
      <c r="K15" s="34" t="s">
        <v>23</v>
      </c>
      <c r="L15" s="35">
        <f>D15+8*30+90+90</f>
        <v>45898</v>
      </c>
      <c r="M15" s="42"/>
      <c r="N15" s="26"/>
      <c r="O15" s="43"/>
      <c r="P15" s="43"/>
      <c r="Q15"/>
      <c r="R15"/>
      <c r="S15"/>
      <c r="T15"/>
      <c r="U15"/>
      <c r="V15"/>
      <c r="W15"/>
      <c r="X15"/>
      <c r="Y15"/>
      <c r="Z15"/>
      <c r="AA15"/>
      <c r="AB15"/>
      <c r="AMC15" s="24"/>
    </row>
    <row r="16" spans="1:1017" ht="105">
      <c r="A16" s="33" t="s">
        <v>57</v>
      </c>
      <c r="B16" s="34" t="s">
        <v>58</v>
      </c>
      <c r="C16" s="34" t="s">
        <v>59</v>
      </c>
      <c r="D16" s="35">
        <v>45600</v>
      </c>
      <c r="E16" s="36">
        <v>174372.33</v>
      </c>
      <c r="F16" s="36">
        <v>36618</v>
      </c>
      <c r="G16" s="37" t="s">
        <v>21</v>
      </c>
      <c r="H16" s="36">
        <v>27085.05</v>
      </c>
      <c r="I16" s="37" t="s">
        <v>22</v>
      </c>
      <c r="J16" s="46">
        <v>0.73970000000000002</v>
      </c>
      <c r="K16" s="34" t="s">
        <v>23</v>
      </c>
      <c r="L16" s="35">
        <v>46330</v>
      </c>
      <c r="M16" s="42"/>
      <c r="N16" s="26"/>
      <c r="O16" s="43"/>
      <c r="P16" s="43"/>
      <c r="Q16"/>
      <c r="R16"/>
      <c r="S16"/>
      <c r="T16"/>
      <c r="U16"/>
      <c r="V16"/>
      <c r="W16"/>
      <c r="X16"/>
      <c r="Y16"/>
      <c r="Z16"/>
      <c r="AA16"/>
      <c r="AB16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</row>
    <row r="17" spans="1:1019" ht="90">
      <c r="A17" s="47" t="s">
        <v>60</v>
      </c>
      <c r="B17" s="38" t="s">
        <v>61</v>
      </c>
      <c r="C17" s="38" t="s">
        <v>62</v>
      </c>
      <c r="D17" s="35">
        <v>45635</v>
      </c>
      <c r="E17" s="38">
        <v>157357.70000000001</v>
      </c>
      <c r="F17" s="38">
        <v>27000</v>
      </c>
      <c r="G17" s="38" t="s">
        <v>21</v>
      </c>
      <c r="H17" s="38">
        <v>9450.2099999999991</v>
      </c>
      <c r="I17" s="48" t="s">
        <v>41</v>
      </c>
      <c r="J17" s="49">
        <v>0.35</v>
      </c>
      <c r="K17" s="38" t="s">
        <v>23</v>
      </c>
      <c r="L17" s="35">
        <v>46121</v>
      </c>
      <c r="M17" s="42"/>
      <c r="N17" s="26"/>
      <c r="O17" s="50"/>
      <c r="P17" s="50"/>
      <c r="Q17"/>
      <c r="R17"/>
      <c r="S17"/>
      <c r="T17"/>
      <c r="U17"/>
      <c r="V17"/>
      <c r="W17"/>
      <c r="X17"/>
      <c r="Y17"/>
      <c r="Z17"/>
      <c r="AA17"/>
      <c r="AB17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</row>
    <row r="18" spans="1:1019" ht="85.15" customHeight="1">
      <c r="A18" s="33" t="s">
        <v>63</v>
      </c>
      <c r="B18" s="34" t="s">
        <v>64</v>
      </c>
      <c r="C18" s="34" t="s">
        <v>65</v>
      </c>
      <c r="D18" s="35">
        <v>45670</v>
      </c>
      <c r="E18" s="36">
        <v>1346177.18</v>
      </c>
      <c r="F18" s="36">
        <v>1250000</v>
      </c>
      <c r="G18" s="38">
        <v>455548.4</v>
      </c>
      <c r="H18" s="38">
        <v>596158.61</v>
      </c>
      <c r="I18" s="48" t="s">
        <v>22</v>
      </c>
      <c r="J18" s="51">
        <v>0.3508</v>
      </c>
      <c r="K18" s="38" t="s">
        <v>23</v>
      </c>
      <c r="L18" s="52">
        <v>45861</v>
      </c>
      <c r="M18" s="42"/>
      <c r="N18" s="26"/>
      <c r="O18" s="53"/>
      <c r="P18" s="53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MC18" s="24"/>
    </row>
    <row r="19" spans="1:1019" ht="86.25" customHeight="1">
      <c r="A19" s="33" t="s">
        <v>66</v>
      </c>
      <c r="B19" s="34" t="s">
        <v>67</v>
      </c>
      <c r="C19" s="34" t="s">
        <v>68</v>
      </c>
      <c r="D19" s="35" t="s">
        <v>21</v>
      </c>
      <c r="E19" s="36">
        <v>482144.15</v>
      </c>
      <c r="F19" s="36">
        <v>343403.09</v>
      </c>
      <c r="G19" s="38" t="s">
        <v>21</v>
      </c>
      <c r="H19" s="38" t="s">
        <v>21</v>
      </c>
      <c r="I19" s="38" t="s">
        <v>21</v>
      </c>
      <c r="J19" s="38" t="s">
        <v>21</v>
      </c>
      <c r="K19" s="38" t="s">
        <v>69</v>
      </c>
      <c r="L19" s="35" t="s">
        <v>21</v>
      </c>
      <c r="M19" s="42"/>
      <c r="N19" s="55"/>
      <c r="O19" s="53"/>
      <c r="P19" s="53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MC19" s="24"/>
    </row>
    <row r="20" spans="1:1019" ht="86.25" customHeight="1">
      <c r="A20" s="47" t="s">
        <v>70</v>
      </c>
      <c r="B20" s="41" t="s">
        <v>71</v>
      </c>
      <c r="C20" s="41" t="s">
        <v>20</v>
      </c>
      <c r="D20" s="56">
        <v>45803</v>
      </c>
      <c r="E20" s="38">
        <v>318742.87</v>
      </c>
      <c r="F20" s="38">
        <v>235381.53</v>
      </c>
      <c r="G20" s="38" t="s">
        <v>21</v>
      </c>
      <c r="H20" s="38" t="s">
        <v>21</v>
      </c>
      <c r="I20" s="38" t="s">
        <v>21</v>
      </c>
      <c r="J20" s="38" t="s">
        <v>21</v>
      </c>
      <c r="K20" s="38" t="s">
        <v>72</v>
      </c>
      <c r="L20" s="56"/>
      <c r="M20" s="57"/>
      <c r="N20" s="26"/>
      <c r="O20" s="53"/>
      <c r="P20" s="53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2"/>
      <c r="AMD20" s="58"/>
      <c r="AME20" s="58"/>
    </row>
    <row r="21" spans="1:1019" ht="51.6" customHeight="1">
      <c r="A21" s="74" t="s">
        <v>73</v>
      </c>
      <c r="B21" s="75" t="s">
        <v>74</v>
      </c>
      <c r="C21" s="75" t="s">
        <v>75</v>
      </c>
      <c r="D21" s="76">
        <v>45341</v>
      </c>
      <c r="E21" s="17">
        <v>2236955.4</v>
      </c>
      <c r="F21" s="17">
        <v>1913435.96</v>
      </c>
      <c r="G21" s="18">
        <v>100136.37</v>
      </c>
      <c r="H21" s="18">
        <f>SUM(759859.13+82506.9)</f>
        <v>842366.03</v>
      </c>
      <c r="I21" s="81" t="s">
        <v>76</v>
      </c>
      <c r="J21" s="20">
        <f>H21/(F21+G21)</f>
        <v>0.41834406316062162</v>
      </c>
      <c r="K21" s="75" t="s">
        <v>23</v>
      </c>
      <c r="L21" s="76">
        <v>45796</v>
      </c>
      <c r="M21" s="59"/>
      <c r="N21" s="26"/>
      <c r="O21" s="73"/>
      <c r="P21" s="73"/>
      <c r="Q21"/>
      <c r="R21"/>
      <c r="S21"/>
      <c r="T21"/>
      <c r="U21"/>
      <c r="V21"/>
      <c r="W21"/>
      <c r="X21"/>
      <c r="Y21"/>
      <c r="Z21"/>
      <c r="AA21"/>
      <c r="AB21"/>
      <c r="AMC21" s="24"/>
    </row>
    <row r="22" spans="1:1019" ht="27.6" customHeight="1">
      <c r="A22" s="74"/>
      <c r="B22" s="75"/>
      <c r="C22" s="75"/>
      <c r="D22" s="76"/>
      <c r="E22" s="17">
        <v>373727.83</v>
      </c>
      <c r="F22" s="17">
        <v>319702.13</v>
      </c>
      <c r="G22" s="60" t="s">
        <v>21</v>
      </c>
      <c r="H22" s="18">
        <v>271873.32</v>
      </c>
      <c r="I22" s="81"/>
      <c r="J22" s="20">
        <f>H22/F22</f>
        <v>0.85039571053217566</v>
      </c>
      <c r="K22" s="75"/>
      <c r="L22" s="76"/>
      <c r="M22" s="59"/>
      <c r="N22" s="26"/>
      <c r="O22" s="73"/>
      <c r="P22" s="73"/>
      <c r="Q22"/>
      <c r="R22"/>
      <c r="S22"/>
      <c r="T22"/>
      <c r="U22"/>
      <c r="V22"/>
      <c r="W22"/>
      <c r="X22"/>
      <c r="Y22"/>
      <c r="Z22"/>
      <c r="AA22"/>
      <c r="AB22"/>
      <c r="AMC22" s="24"/>
    </row>
    <row r="23" spans="1:1019" ht="75">
      <c r="A23" s="14" t="s">
        <v>77</v>
      </c>
      <c r="B23" s="15" t="s">
        <v>78</v>
      </c>
      <c r="C23" s="15" t="s">
        <v>79</v>
      </c>
      <c r="D23" s="16">
        <v>44943</v>
      </c>
      <c r="E23" s="17">
        <v>1244264.31</v>
      </c>
      <c r="F23" s="17">
        <v>1244264.31</v>
      </c>
      <c r="G23" s="17" t="s">
        <v>21</v>
      </c>
      <c r="H23" s="17">
        <f>F23</f>
        <v>1244264.31</v>
      </c>
      <c r="I23" s="19" t="s">
        <v>53</v>
      </c>
      <c r="J23" s="61">
        <f>H23/F23</f>
        <v>1</v>
      </c>
      <c r="K23" s="28" t="s">
        <v>31</v>
      </c>
      <c r="L23" s="16">
        <v>45889</v>
      </c>
      <c r="M23" s="21"/>
      <c r="N23" s="26"/>
      <c r="O23" s="23"/>
      <c r="P23" s="23"/>
      <c r="Q23"/>
      <c r="R23"/>
      <c r="S23"/>
      <c r="T23"/>
      <c r="U23"/>
      <c r="V23"/>
      <c r="W23"/>
      <c r="X23"/>
      <c r="Y23"/>
      <c r="Z23"/>
      <c r="AA23"/>
      <c r="AB23"/>
      <c r="AMC23" s="24"/>
    </row>
    <row r="24" spans="1:1019" ht="60">
      <c r="A24" s="62" t="s">
        <v>80</v>
      </c>
      <c r="B24" s="28" t="s">
        <v>81</v>
      </c>
      <c r="C24" s="28" t="s">
        <v>21</v>
      </c>
      <c r="D24" s="25" t="s">
        <v>21</v>
      </c>
      <c r="E24" s="28" t="s">
        <v>21</v>
      </c>
      <c r="F24" s="28" t="s">
        <v>21</v>
      </c>
      <c r="G24" s="28" t="s">
        <v>21</v>
      </c>
      <c r="H24" s="28" t="s">
        <v>21</v>
      </c>
      <c r="I24" s="28" t="s">
        <v>21</v>
      </c>
      <c r="J24" s="28" t="s">
        <v>21</v>
      </c>
      <c r="K24" s="18" t="s">
        <v>82</v>
      </c>
      <c r="L24" s="28" t="s">
        <v>21</v>
      </c>
      <c r="M24" s="29"/>
      <c r="N24" s="55"/>
      <c r="O24" s="63"/>
      <c r="P24" s="63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2"/>
      <c r="AMD24" s="58"/>
      <c r="AME24" s="58"/>
    </row>
    <row r="25" spans="1:1019" ht="60">
      <c r="A25" s="14" t="s">
        <v>83</v>
      </c>
      <c r="B25" s="17" t="s">
        <v>84</v>
      </c>
      <c r="C25" s="17" t="s">
        <v>15</v>
      </c>
      <c r="D25" s="16">
        <v>45397</v>
      </c>
      <c r="E25" s="17">
        <v>638457.41</v>
      </c>
      <c r="F25" s="17">
        <v>559927.15</v>
      </c>
      <c r="G25" s="17" t="s">
        <v>21</v>
      </c>
      <c r="H25" s="18">
        <f>F25</f>
        <v>559927.15</v>
      </c>
      <c r="I25" s="18" t="s">
        <v>53</v>
      </c>
      <c r="J25" s="20">
        <f>H25/F25</f>
        <v>1</v>
      </c>
      <c r="K25" s="28" t="s">
        <v>31</v>
      </c>
      <c r="L25" s="25">
        <v>45739</v>
      </c>
      <c r="M25" s="21"/>
      <c r="N25" s="26"/>
      <c r="O25" s="23"/>
      <c r="P25" s="23"/>
      <c r="Q25"/>
      <c r="R25"/>
      <c r="S25"/>
      <c r="T25"/>
      <c r="U25"/>
      <c r="V25"/>
      <c r="W25"/>
      <c r="X25"/>
      <c r="Y25"/>
      <c r="Z25"/>
      <c r="AA25"/>
      <c r="AB25"/>
      <c r="AMC25" s="24"/>
    </row>
    <row r="26" spans="1:1019" ht="60">
      <c r="A26" s="62" t="s">
        <v>85</v>
      </c>
      <c r="B26" s="18" t="s">
        <v>86</v>
      </c>
      <c r="C26" s="18" t="s">
        <v>87</v>
      </c>
      <c r="D26" s="25">
        <v>45609</v>
      </c>
      <c r="E26" s="18">
        <v>59887.61</v>
      </c>
      <c r="F26" s="18">
        <v>56920.35</v>
      </c>
      <c r="G26" s="18" t="s">
        <v>21</v>
      </c>
      <c r="H26" s="18">
        <f>F26</f>
        <v>56920.35</v>
      </c>
      <c r="I26" s="18" t="s">
        <v>34</v>
      </c>
      <c r="J26" s="20">
        <f>H26/F26</f>
        <v>1</v>
      </c>
      <c r="K26" s="28" t="s">
        <v>31</v>
      </c>
      <c r="L26" s="16">
        <v>45759</v>
      </c>
      <c r="M26" s="29"/>
      <c r="N26" s="26"/>
      <c r="O26" s="63"/>
      <c r="P26" s="63"/>
      <c r="Q26"/>
      <c r="R26"/>
      <c r="S26"/>
      <c r="T26"/>
      <c r="U26"/>
      <c r="V26"/>
      <c r="W26"/>
      <c r="X26"/>
      <c r="Y26"/>
      <c r="Z26"/>
      <c r="AA26"/>
      <c r="AB26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2"/>
    </row>
    <row r="27" spans="1:1019" ht="75">
      <c r="A27" s="62" t="s">
        <v>88</v>
      </c>
      <c r="B27" s="27" t="s">
        <v>89</v>
      </c>
      <c r="C27" s="27" t="s">
        <v>40</v>
      </c>
      <c r="D27" s="25">
        <v>45698</v>
      </c>
      <c r="E27" s="18">
        <v>268129.62</v>
      </c>
      <c r="F27" s="18">
        <v>216000</v>
      </c>
      <c r="G27" s="27" t="s">
        <v>21</v>
      </c>
      <c r="H27" s="27">
        <f>F27*J27</f>
        <v>118800.00000000001</v>
      </c>
      <c r="I27" s="27" t="s">
        <v>22</v>
      </c>
      <c r="J27" s="20">
        <v>0.55000000000000004</v>
      </c>
      <c r="K27" s="15" t="s">
        <v>23</v>
      </c>
      <c r="L27" s="25">
        <v>45818</v>
      </c>
      <c r="M27" s="21"/>
      <c r="N27" s="26"/>
      <c r="O27" s="63"/>
      <c r="P27" s="63"/>
      <c r="Q27"/>
      <c r="R27"/>
      <c r="S27"/>
      <c r="T27"/>
      <c r="U27"/>
      <c r="V27"/>
      <c r="W27"/>
      <c r="X27"/>
      <c r="Y27"/>
      <c r="Z27"/>
      <c r="AA27"/>
      <c r="AB27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2"/>
      <c r="AMA27" s="32"/>
      <c r="AMB27" s="32"/>
      <c r="AMC27" s="32"/>
    </row>
    <row r="28" spans="1:1019" ht="75">
      <c r="A28" s="14" t="s">
        <v>90</v>
      </c>
      <c r="B28" s="15" t="s">
        <v>91</v>
      </c>
      <c r="C28" s="15" t="s">
        <v>92</v>
      </c>
      <c r="D28" s="16">
        <v>45082</v>
      </c>
      <c r="E28" s="17">
        <v>33496434.609999999</v>
      </c>
      <c r="F28" s="17">
        <v>24410307.73</v>
      </c>
      <c r="G28" s="64">
        <v>542016.5</v>
      </c>
      <c r="H28" s="18">
        <f>F28+G28</f>
        <v>24952324.23</v>
      </c>
      <c r="I28" s="27" t="s">
        <v>76</v>
      </c>
      <c r="J28" s="20">
        <f>H28/(F28+G28)</f>
        <v>1</v>
      </c>
      <c r="K28" s="28" t="s">
        <v>31</v>
      </c>
      <c r="L28" s="25">
        <v>45703</v>
      </c>
      <c r="M28" s="21"/>
      <c r="N28" s="26"/>
      <c r="O28" s="23"/>
      <c r="P28" s="23"/>
      <c r="Q28"/>
      <c r="R28"/>
      <c r="S28"/>
      <c r="T28"/>
      <c r="U28"/>
      <c r="V28"/>
      <c r="W28"/>
      <c r="X28"/>
      <c r="Y28"/>
      <c r="Z28"/>
      <c r="AA28"/>
      <c r="AB28"/>
    </row>
    <row r="29" spans="1:1019" ht="75">
      <c r="A29" s="62" t="s">
        <v>93</v>
      </c>
      <c r="B29" s="28" t="s">
        <v>94</v>
      </c>
      <c r="C29" s="28" t="s">
        <v>95</v>
      </c>
      <c r="D29" s="25">
        <v>45574</v>
      </c>
      <c r="E29" s="18">
        <v>152705.01999999999</v>
      </c>
      <c r="F29" s="18">
        <v>129035.74</v>
      </c>
      <c r="G29" s="65" t="s">
        <v>21</v>
      </c>
      <c r="H29" s="18">
        <f>F29</f>
        <v>129035.74</v>
      </c>
      <c r="I29" s="27" t="s">
        <v>41</v>
      </c>
      <c r="J29" s="20">
        <f>H29/F29</f>
        <v>1</v>
      </c>
      <c r="K29" s="28" t="s">
        <v>31</v>
      </c>
      <c r="L29" s="25">
        <v>45817</v>
      </c>
      <c r="M29" s="21"/>
      <c r="N29" s="26"/>
      <c r="O29" s="63"/>
      <c r="P29" s="63"/>
      <c r="Q29"/>
      <c r="R29"/>
      <c r="S29"/>
      <c r="T29"/>
      <c r="U29"/>
      <c r="V29"/>
      <c r="W29"/>
      <c r="X29"/>
      <c r="Y29"/>
      <c r="Z29"/>
      <c r="AA29"/>
      <c r="AB29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2"/>
    </row>
    <row r="30" spans="1:1019" ht="69.2" customHeight="1">
      <c r="A30" s="14" t="s">
        <v>96</v>
      </c>
      <c r="B30" s="17" t="s">
        <v>97</v>
      </c>
      <c r="C30" s="15" t="s">
        <v>87</v>
      </c>
      <c r="D30" s="16">
        <v>45609</v>
      </c>
      <c r="E30" s="17">
        <v>204121.74</v>
      </c>
      <c r="F30" s="17">
        <v>170441.66</v>
      </c>
      <c r="G30" s="15" t="s">
        <v>21</v>
      </c>
      <c r="H30" s="18">
        <v>141854.253</v>
      </c>
      <c r="I30" s="19" t="s">
        <v>22</v>
      </c>
      <c r="J30" s="20">
        <f>H30/F30</f>
        <v>0.83227453311590605</v>
      </c>
      <c r="K30" s="15" t="s">
        <v>23</v>
      </c>
      <c r="L30" s="16">
        <v>45701</v>
      </c>
      <c r="M30" s="21"/>
      <c r="N30" s="26"/>
      <c r="O30" s="23"/>
      <c r="P30" s="23"/>
      <c r="Q30"/>
      <c r="R30"/>
      <c r="S30"/>
      <c r="T30"/>
      <c r="U30"/>
      <c r="V30"/>
      <c r="W30"/>
      <c r="X30"/>
      <c r="Y30"/>
      <c r="Z30"/>
      <c r="AA30"/>
      <c r="AB30"/>
      <c r="AMC30" s="2"/>
    </row>
    <row r="31" spans="1:1019" ht="90">
      <c r="A31" s="62" t="s">
        <v>98</v>
      </c>
      <c r="B31" s="18" t="s">
        <v>99</v>
      </c>
      <c r="C31" s="28" t="s">
        <v>87</v>
      </c>
      <c r="D31" s="25">
        <v>45609</v>
      </c>
      <c r="E31" s="18">
        <v>65905.740000000005</v>
      </c>
      <c r="F31" s="18">
        <v>57307.34</v>
      </c>
      <c r="G31" s="28" t="s">
        <v>21</v>
      </c>
      <c r="H31" s="18">
        <v>35401.550000000003</v>
      </c>
      <c r="I31" s="27" t="s">
        <v>22</v>
      </c>
      <c r="J31" s="20">
        <f>H31/F31</f>
        <v>0.61774896549028457</v>
      </c>
      <c r="K31" s="28" t="s">
        <v>23</v>
      </c>
      <c r="L31" s="16">
        <v>45701</v>
      </c>
      <c r="M31" s="29"/>
      <c r="N31" s="26"/>
      <c r="O31" s="63"/>
      <c r="P31" s="63"/>
      <c r="Q31"/>
      <c r="R31"/>
      <c r="S31"/>
      <c r="T31"/>
      <c r="U31"/>
      <c r="V31"/>
      <c r="W31"/>
      <c r="X31"/>
      <c r="Y31"/>
      <c r="Z31"/>
      <c r="AA31"/>
      <c r="AB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2"/>
    </row>
    <row r="32" spans="1:1019" ht="90">
      <c r="A32" s="62" t="s">
        <v>100</v>
      </c>
      <c r="B32" s="66" t="s">
        <v>101</v>
      </c>
      <c r="C32" s="28" t="s">
        <v>87</v>
      </c>
      <c r="D32" s="28" t="s">
        <v>21</v>
      </c>
      <c r="E32" s="18">
        <v>59887.61</v>
      </c>
      <c r="F32" s="18">
        <v>56920.35</v>
      </c>
      <c r="G32" s="28" t="s">
        <v>21</v>
      </c>
      <c r="H32" s="18">
        <v>0</v>
      </c>
      <c r="I32" s="66" t="s">
        <v>21</v>
      </c>
      <c r="J32" s="66" t="s">
        <v>21</v>
      </c>
      <c r="K32" s="27" t="s">
        <v>102</v>
      </c>
      <c r="L32" s="66" t="s">
        <v>21</v>
      </c>
      <c r="M32" s="29"/>
      <c r="N32" s="29"/>
      <c r="O32" s="67"/>
      <c r="P32" s="67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2"/>
      <c r="AMD32" s="58"/>
      <c r="AME32" s="58"/>
    </row>
    <row r="33" spans="1:1019" ht="90">
      <c r="A33" s="14" t="s">
        <v>103</v>
      </c>
      <c r="B33" s="66" t="s">
        <v>104</v>
      </c>
      <c r="C33" s="28" t="s">
        <v>105</v>
      </c>
      <c r="D33" s="28" t="s">
        <v>106</v>
      </c>
      <c r="E33" s="18">
        <v>875246.51</v>
      </c>
      <c r="F33" s="18">
        <v>560000</v>
      </c>
      <c r="G33" s="28" t="s">
        <v>21</v>
      </c>
      <c r="H33" s="18">
        <v>118030.39</v>
      </c>
      <c r="I33" s="66" t="s">
        <v>41</v>
      </c>
      <c r="J33" s="20">
        <f>H33/F33</f>
        <v>0.21076855357142857</v>
      </c>
      <c r="K33" s="27" t="s">
        <v>23</v>
      </c>
      <c r="L33" s="28" t="s">
        <v>107</v>
      </c>
      <c r="M33" s="21"/>
      <c r="N33" s="26"/>
      <c r="O33" s="23"/>
      <c r="P33" s="23"/>
      <c r="Q33"/>
      <c r="R33"/>
      <c r="S33"/>
      <c r="T33"/>
      <c r="U33"/>
      <c r="V33"/>
      <c r="W33"/>
      <c r="X33"/>
      <c r="Y33"/>
      <c r="Z33"/>
      <c r="AA33"/>
      <c r="AB33"/>
    </row>
    <row r="34" spans="1:1019" ht="60">
      <c r="A34" s="14" t="s">
        <v>108</v>
      </c>
      <c r="B34" s="15" t="s">
        <v>109</v>
      </c>
      <c r="C34" s="15" t="s">
        <v>110</v>
      </c>
      <c r="D34" s="16">
        <v>45726</v>
      </c>
      <c r="E34" s="17">
        <v>50958.11</v>
      </c>
      <c r="F34" s="17">
        <v>47391.05</v>
      </c>
      <c r="G34" s="17" t="s">
        <v>21</v>
      </c>
      <c r="H34" s="17">
        <v>37656.53</v>
      </c>
      <c r="I34" s="17" t="s">
        <v>41</v>
      </c>
      <c r="J34" s="20">
        <f>H34/F34</f>
        <v>0.79459159482644925</v>
      </c>
      <c r="K34" s="19" t="s">
        <v>23</v>
      </c>
      <c r="L34" s="16">
        <v>45848</v>
      </c>
      <c r="M34" s="68"/>
      <c r="N34" s="69"/>
      <c r="O34" s="23"/>
      <c r="P34" s="23"/>
      <c r="R34" s="13"/>
      <c r="S34" s="13"/>
      <c r="AMB34" s="24"/>
      <c r="AMC34" s="24"/>
      <c r="AMD34" s="54"/>
      <c r="AME34" s="54"/>
    </row>
    <row r="35" spans="1:1019" ht="60">
      <c r="A35" s="33" t="s">
        <v>111</v>
      </c>
      <c r="B35" s="34" t="s">
        <v>112</v>
      </c>
      <c r="C35" s="70" t="s">
        <v>113</v>
      </c>
      <c r="D35" s="35">
        <v>45306</v>
      </c>
      <c r="E35" s="36">
        <v>3779596.08</v>
      </c>
      <c r="F35" s="36">
        <v>2678195.58</v>
      </c>
      <c r="G35" s="71">
        <v>386618.86</v>
      </c>
      <c r="H35" s="38">
        <v>1644698.79</v>
      </c>
      <c r="I35" s="39" t="s">
        <v>41</v>
      </c>
      <c r="J35" s="40">
        <f>H35/(F35+G35)</f>
        <v>0.53663894574968141</v>
      </c>
      <c r="K35" s="41" t="s">
        <v>114</v>
      </c>
      <c r="L35" s="56" t="s">
        <v>21</v>
      </c>
      <c r="M35"/>
      <c r="N35"/>
      <c r="O35"/>
      <c r="P35"/>
      <c r="Q35"/>
      <c r="R35"/>
      <c r="S35"/>
      <c r="T35"/>
      <c r="U35"/>
      <c r="V35"/>
      <c r="ALW35" s="24"/>
      <c r="ALY35"/>
      <c r="ALZ35"/>
      <c r="AMA35"/>
      <c r="AMB35"/>
      <c r="AMC35"/>
    </row>
  </sheetData>
  <mergeCells count="26">
    <mergeCell ref="P4:P5"/>
    <mergeCell ref="A21:A22"/>
    <mergeCell ref="B21:B22"/>
    <mergeCell ref="C21:C22"/>
    <mergeCell ref="D21:D22"/>
    <mergeCell ref="I21:I22"/>
    <mergeCell ref="K21:K22"/>
    <mergeCell ref="L21:L22"/>
    <mergeCell ref="O21:O22"/>
    <mergeCell ref="P21:P22"/>
    <mergeCell ref="J4:J5"/>
    <mergeCell ref="K4:K5"/>
    <mergeCell ref="L4:L5"/>
    <mergeCell ref="M4:M5"/>
    <mergeCell ref="N4:N5"/>
    <mergeCell ref="O4:O5"/>
    <mergeCell ref="A2:L2"/>
    <mergeCell ref="R2:S2"/>
    <mergeCell ref="A4:A5"/>
    <mergeCell ref="B4:B5"/>
    <mergeCell ref="C4:C5"/>
    <mergeCell ref="D4:D5"/>
    <mergeCell ref="E4:E5"/>
    <mergeCell ref="F4:F5"/>
    <mergeCell ref="H4:H5"/>
    <mergeCell ref="I4:I5"/>
  </mergeCells>
  <printOptions horizontalCentered="1"/>
  <pageMargins left="0.1736220472440945" right="2.4409448818897644E-2" top="0.4216535433070866" bottom="0.22637795275590553" header="0.38188976377952755" footer="0.18661417322834647"/>
  <pageSetup paperSize="0" scale="31" fitToWidth="0" fitToHeight="0" orientation="landscape" horizontalDpi="0" verticalDpi="0" copies="0"/>
  <headerFooter alignWithMargins="0"/>
  <colBreaks count="1" manualBreakCount="1">
    <brk id="13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OBRAS_EM_ANDAMENTO</vt:lpstr>
      <vt:lpstr>OBRAS_EM_ANDAMENTO!Area_de_impressao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contabilidade</dc:creator>
  <cp:lastModifiedBy>danilo contabilidade</cp:lastModifiedBy>
  <cp:revision>429</cp:revision>
  <cp:lastPrinted>2025-05-21T14:57:51Z</cp:lastPrinted>
  <dcterms:created xsi:type="dcterms:W3CDTF">2025-05-27T12:04:43Z</dcterms:created>
  <dcterms:modified xsi:type="dcterms:W3CDTF">2025-05-27T12:04:43Z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14</vt:lpwstr>
  </property>
  <property fmtid="{D5CDD505-2E9C-101B-9397-08002B2CF9AE}" pid="3" name="ProgId">
    <vt:lpwstr>Word.Document</vt:lpwstr>
  </property>
</Properties>
</file>